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Eingaben" sheetId="1" state="visible" r:id="rId1"/>
    <sheet xmlns:r="http://schemas.openxmlformats.org/officeDocument/2006/relationships" name="2. Kosten" sheetId="2" state="visible" r:id="rId2"/>
    <sheet xmlns:r="http://schemas.openxmlformats.org/officeDocument/2006/relationships" name="3. Nutzen" sheetId="3" state="visible" r:id="rId3"/>
    <sheet xmlns:r="http://schemas.openxmlformats.org/officeDocument/2006/relationships" name="4. ROI-Dashboard" sheetId="4" state="visible" r:id="rId4"/>
    <sheet xmlns:r="http://schemas.openxmlformats.org/officeDocument/2006/relationships" name="5. Zusammenfass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€"/>
    <numFmt numFmtId="165" formatCode="+#,##0 €;-#,##0 €"/>
    <numFmt numFmtId="166" formatCode="0.0"/>
  </numFmts>
  <fonts count="16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666666"/>
    </font>
    <font>
      <b val="1"/>
      <sz val="11"/>
    </font>
    <font>
      <b val="1"/>
      <color rgb="001F4E79"/>
    </font>
    <font>
      <i val="1"/>
      <sz val="9"/>
    </font>
    <font>
      <b val="1"/>
      <color rgb="00FFFFFF"/>
      <sz val="12"/>
    </font>
    <font>
      <b val="1"/>
      <color rgb="000000FF"/>
    </font>
    <font>
      <i val="1"/>
    </font>
    <font>
      <b val="1"/>
      <sz val="10"/>
    </font>
    <font>
      <color rgb="00666666"/>
      <sz val="9"/>
    </font>
    <font>
      <b val="1"/>
      <color rgb="00375623"/>
    </font>
    <font>
      <i val="1"/>
      <color rgb="00666666"/>
      <sz val="9"/>
    </font>
    <font>
      <b val="1"/>
    </font>
    <font>
      <b val="1"/>
      <color rgb="001F4E79"/>
      <sz val="18"/>
    </font>
    <font>
      <sz val="10"/>
    </font>
  </fonts>
  <fills count="8">
    <fill>
      <patternFill/>
    </fill>
    <fill>
      <patternFill patternType="gray125"/>
    </fill>
    <fill>
      <patternFill patternType="solid">
        <fgColor rgb="00D6DCE5"/>
      </patternFill>
    </fill>
    <fill>
      <patternFill patternType="solid">
        <fgColor rgb="00E8F4FD"/>
      </patternFill>
    </fill>
    <fill>
      <patternFill patternType="solid">
        <fgColor rgb="001F4E79"/>
      </patternFill>
    </fill>
    <fill>
      <patternFill patternType="solid">
        <fgColor rgb="00FFF2CC"/>
      </patternFill>
    </fill>
    <fill>
      <patternFill patternType="solid">
        <fgColor rgb="00DBEEF4"/>
      </patternFill>
    </fill>
    <fill>
      <patternFill patternType="solid">
        <fgColor rgb="00E2EFD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3" borderId="1" pivotButton="0" quotePrefix="0" xfId="0"/>
    <xf numFmtId="0" fontId="4" fillId="3" borderId="1" pivotButton="0" quotePrefix="0" xfId="0"/>
    <xf numFmtId="0" fontId="5" fillId="3" borderId="1" pivotButton="0" quotePrefix="0" xfId="0"/>
    <xf numFmtId="0" fontId="6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/>
    </xf>
    <xf numFmtId="0" fontId="7" fillId="5" borderId="1" pivotButton="0" quotePrefix="0" xfId="0"/>
    <xf numFmtId="9" fontId="7" fillId="5" borderId="1" pivotButton="0" quotePrefix="0" xfId="0"/>
    <xf numFmtId="0" fontId="8" fillId="0" borderId="1" applyAlignment="1" pivotButton="0" quotePrefix="0" xfId="0">
      <alignment horizontal="left"/>
    </xf>
    <xf numFmtId="9" fontId="0" fillId="6" borderId="1" pivotButton="0" quotePrefix="0" xfId="0"/>
    <xf numFmtId="0" fontId="9" fillId="0" borderId="0" pivotButton="0" quotePrefix="0" xfId="0"/>
    <xf numFmtId="0" fontId="10" fillId="0" borderId="0" pivotButton="0" quotePrefix="0" xfId="0"/>
    <xf numFmtId="0" fontId="12" fillId="0" borderId="0" pivotButton="0" quotePrefix="0" xfId="0"/>
    <xf numFmtId="0" fontId="1" fillId="0" borderId="0" pivotButton="0" quotePrefix="0" xfId="0"/>
    <xf numFmtId="164" fontId="0" fillId="0" borderId="1" applyAlignment="1" pivotButton="0" quotePrefix="0" xfId="0">
      <alignment horizontal="left"/>
    </xf>
    <xf numFmtId="0" fontId="11" fillId="7" borderId="1" pivotButton="0" quotePrefix="0" xfId="0"/>
    <xf numFmtId="164" fontId="11" fillId="7" borderId="1" pivotButton="0" quotePrefix="0" xfId="0"/>
    <xf numFmtId="164" fontId="0" fillId="6" borderId="1" pivotButton="0" quotePrefix="0" xfId="0"/>
    <xf numFmtId="0" fontId="0" fillId="6" borderId="1" pivotButton="0" quotePrefix="0" xfId="0"/>
    <xf numFmtId="3" fontId="0" fillId="6" borderId="1" pivotButton="0" quotePrefix="0" xfId="0"/>
    <xf numFmtId="9" fontId="11" fillId="7" borderId="1" pivotButton="0" quotePrefix="0" xfId="0"/>
    <xf numFmtId="9" fontId="0" fillId="0" borderId="1" applyAlignment="1" pivotButton="0" quotePrefix="0" xfId="0">
      <alignment horizontal="left"/>
    </xf>
    <xf numFmtId="165" fontId="0" fillId="0" borderId="1" applyAlignment="1" pivotButton="0" quotePrefix="0" xfId="0">
      <alignment horizontal="left"/>
    </xf>
    <xf numFmtId="166" fontId="11" fillId="7" borderId="1" pivotButton="0" quotePrefix="0" xfId="0"/>
    <xf numFmtId="0" fontId="11" fillId="7" borderId="1" applyAlignment="1" pivotButton="0" quotePrefix="0" xfId="0">
      <alignment horizontal="left"/>
    </xf>
    <xf numFmtId="164" fontId="11" fillId="7" borderId="1" applyAlignment="1" pivotButton="0" quotePrefix="0" xfId="0">
      <alignment horizontal="left"/>
    </xf>
    <xf numFmtId="0" fontId="12" fillId="0" borderId="1" applyAlignment="1" pivotButton="0" quotePrefix="0" xfId="0">
      <alignment horizontal="left"/>
    </xf>
    <xf numFmtId="0" fontId="13" fillId="0" borderId="1" applyAlignment="1" pivotButton="0" quotePrefix="0" xfId="0">
      <alignment horizontal="left"/>
    </xf>
    <xf numFmtId="165" fontId="11" fillId="7" borderId="1" pivotButton="0" quotePrefix="0" xfId="0"/>
    <xf numFmtId="0" fontId="14" fillId="0" borderId="0" pivotButton="0" quotePrefix="0" xfId="0"/>
    <xf numFmtId="3" fontId="11" fillId="7" borderId="1" pivotButton="0" quotePrefix="0" xfId="0"/>
    <xf numFmtId="1" fontId="11" fillId="7" borderId="1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1"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20" customWidth="1" min="3" max="3"/>
    <col width="30" customWidth="1" min="4" max="4"/>
    <col width="5" customWidth="1" min="5" max="5"/>
  </cols>
  <sheetData>
    <row r="1">
      <c r="A1" s="1" t="inlineStr">
        <is>
          <t>COPILOT ROI-RECHNER</t>
        </is>
      </c>
    </row>
    <row r="3">
      <c r="A3" s="2" t="inlineStr">
        <is>
          <t>Tragen Sie Ihre Unternehmensdaten in die GELBEN Felder ein</t>
        </is>
      </c>
    </row>
    <row r="5">
      <c r="A5" s="3" t="inlineStr">
        <is>
          <t>STUDIENERGEBNISSE (REFERENZWERTE)</t>
        </is>
      </c>
      <c r="B5" s="4" t="n"/>
      <c r="C5" s="4" t="n"/>
      <c r="D5" s="4" t="n"/>
      <c r="E5" s="5" t="n"/>
    </row>
    <row r="6">
      <c r="A6" s="6" t="inlineStr">
        <is>
          <t>Zeitersparnis pro Nutzer/Monat</t>
        </is>
      </c>
      <c r="B6" s="7" t="inlineStr">
        <is>
          <t>9 Stunden</t>
        </is>
      </c>
      <c r="C6" s="8" t="inlineStr">
        <is>
          <t>Quelle: Forrester TEI Study</t>
        </is>
      </c>
    </row>
    <row r="7">
      <c r="A7" s="6" t="inlineStr">
        <is>
          <t>Produktivitätssteigerung (trainierte Nutzer)</t>
        </is>
      </c>
      <c r="B7" s="7" t="inlineStr">
        <is>
          <t>77%</t>
        </is>
      </c>
      <c r="C7" s="8" t="inlineStr">
        <is>
          <t>Quelle: Microsoft Work Trend Index</t>
        </is>
      </c>
    </row>
    <row r="10">
      <c r="A10" s="3" t="inlineStr">
        <is>
          <t>UNTERNEHMENSDATEN</t>
        </is>
      </c>
      <c r="B10" s="4" t="n"/>
      <c r="C10" s="4" t="n"/>
      <c r="D10" s="4" t="n"/>
      <c r="E10" s="5" t="n"/>
    </row>
    <row r="11">
      <c r="A11" s="9" t="inlineStr">
        <is>
          <t>Parameter</t>
        </is>
      </c>
      <c r="B11" s="9" t="inlineStr">
        <is>
          <t>Wert</t>
        </is>
      </c>
      <c r="C11" s="9" t="inlineStr">
        <is>
          <t>Einheit</t>
        </is>
      </c>
      <c r="D11" s="9" t="inlineStr">
        <is>
          <t>Hinweis</t>
        </is>
      </c>
      <c r="E11" s="9" t="inlineStr"/>
    </row>
    <row r="12">
      <c r="A12" s="10" t="inlineStr">
        <is>
          <t>Anzahl Copilot-Nutzer</t>
        </is>
      </c>
      <c r="B12" s="11" t="n">
        <v>300</v>
      </c>
      <c r="C12" s="10" t="inlineStr">
        <is>
          <t>Mitarbeiter</t>
        </is>
      </c>
      <c r="D12" s="10" t="inlineStr">
        <is>
          <t>Geplante Lizenzen</t>
        </is>
      </c>
    </row>
    <row r="13">
      <c r="A13" s="10" t="inlineStr">
        <is>
          <t>Durchschnittlicher Stundensatz</t>
        </is>
      </c>
      <c r="B13" s="11" t="n">
        <v>50</v>
      </c>
      <c r="C13" s="10" t="inlineStr">
        <is>
          <t>€/Stunde</t>
        </is>
      </c>
      <c r="D13" s="10" t="inlineStr">
        <is>
          <t>Vollkosten inkl. Nebenkosten</t>
        </is>
      </c>
    </row>
    <row r="15">
      <c r="A15" s="3" t="inlineStr">
        <is>
          <t>LIZENZKOSTEN</t>
        </is>
      </c>
      <c r="B15" s="4" t="n"/>
      <c r="C15" s="4" t="n"/>
      <c r="D15" s="4" t="n"/>
      <c r="E15" s="5" t="n"/>
    </row>
    <row r="16">
      <c r="A16" s="9" t="inlineStr">
        <is>
          <t>Parameter</t>
        </is>
      </c>
      <c r="B16" s="9" t="inlineStr">
        <is>
          <t>Wert</t>
        </is>
      </c>
      <c r="C16" s="9" t="inlineStr">
        <is>
          <t>Einheit</t>
        </is>
      </c>
      <c r="D16" s="9" t="inlineStr">
        <is>
          <t>Hinweis</t>
        </is>
      </c>
      <c r="E16" s="9" t="inlineStr"/>
    </row>
    <row r="17">
      <c r="A17" s="10" t="inlineStr">
        <is>
          <t>Copilot Lizenzkosten pro Monat</t>
        </is>
      </c>
      <c r="B17" s="11" t="n">
        <v>30</v>
      </c>
      <c r="C17" s="10" t="inlineStr">
        <is>
          <t>€/Nutzer</t>
        </is>
      </c>
      <c r="D17" s="10" t="inlineStr">
        <is>
          <t>M365 Copilot: €30</t>
        </is>
      </c>
    </row>
    <row r="18">
      <c r="A18" s="10" t="inlineStr">
        <is>
          <t>IT-Setup (einmalig)</t>
        </is>
      </c>
      <c r="B18" s="11" t="n">
        <v>25000</v>
      </c>
      <c r="C18" s="10" t="inlineStr">
        <is>
          <t>€</t>
        </is>
      </c>
      <c r="D18" s="10" t="inlineStr">
        <is>
          <t>Integration, Rollout (€10k-50k)</t>
        </is>
      </c>
    </row>
    <row r="19">
      <c r="A19" s="10" t="inlineStr">
        <is>
          <t>Change Management</t>
        </is>
      </c>
      <c r="B19" s="12" t="n">
        <v>0.12</v>
      </c>
      <c r="C19" s="10" t="inlineStr">
        <is>
          <t>% der Basiskosten</t>
        </is>
      </c>
      <c r="D19" s="10" t="inlineStr">
        <is>
          <t>Empfohlen: 10-15%</t>
        </is>
      </c>
    </row>
    <row r="21">
      <c r="A21" s="3" t="inlineStr">
        <is>
          <t>TRAINING &amp; ENABLEMENT</t>
        </is>
      </c>
      <c r="B21" s="4" t="n"/>
      <c r="C21" s="4" t="n"/>
      <c r="D21" s="4" t="n"/>
      <c r="E21" s="5" t="n"/>
    </row>
    <row r="22">
      <c r="A22" s="9" t="inlineStr">
        <is>
          <t>Parameter</t>
        </is>
      </c>
      <c r="B22" s="9" t="inlineStr">
        <is>
          <t>Wert</t>
        </is>
      </c>
      <c r="C22" s="9" t="inlineStr">
        <is>
          <t>Einheit</t>
        </is>
      </c>
      <c r="D22" s="9" t="inlineStr">
        <is>
          <t>Hinweis</t>
        </is>
      </c>
      <c r="E22" s="9" t="inlineStr"/>
    </row>
    <row r="23">
      <c r="A23" s="10" t="inlineStr">
        <is>
          <t>Training-Budget pro Mitarbeiter</t>
        </is>
      </c>
      <c r="B23" s="11" t="n">
        <v>1000</v>
      </c>
      <c r="C23" s="10" t="inlineStr">
        <is>
          <t>€/Mitarbeiter</t>
        </is>
      </c>
      <c r="D23" s="10" t="inlineStr">
        <is>
          <t>Empfohlen: €800-1.500 (Standard: €1.000)</t>
        </is>
      </c>
    </row>
    <row r="24">
      <c r="A24" s="13" t="inlineStr">
        <is>
          <t>→ Erwartete Adoption-Rate</t>
        </is>
      </c>
      <c r="B24" s="14">
        <f>MIN(0.9,MAX(0.05, 0.05 + 0.85 * (1 - EXP(-B23/600))))</f>
        <v/>
      </c>
      <c r="C24" s="10" t="inlineStr">
        <is>
          <t>%</t>
        </is>
      </c>
      <c r="D24" s="10" t="inlineStr">
        <is>
          <t>Berechnet aus Training-Budget</t>
        </is>
      </c>
    </row>
    <row r="26">
      <c r="A26" s="15" t="inlineStr">
        <is>
          <t>Hinweis zur Adoption-Rate (basierend auf Work Trend Index):</t>
        </is>
      </c>
    </row>
    <row r="27">
      <c r="A27" s="16" t="inlineStr">
        <is>
          <t>77% der trainierten Nutzer berichten höhere Produktivität.</t>
        </is>
      </c>
    </row>
    <row r="28">
      <c r="A28" s="16" t="inlineStr">
        <is>
          <t>Ohne gezieltes Training liegt die aktive Nutzung oft bei nur 5-15%.</t>
        </is>
      </c>
    </row>
    <row r="29">
      <c r="A29" s="16" t="inlineStr">
        <is>
          <t>Mit professionellem Training (ab €1.000/MA) erreichen Sie 60-85% Adoption.</t>
        </is>
      </c>
    </row>
    <row r="31">
      <c r="A31" s="3" t="inlineStr">
        <is>
          <t>PRODUKTIVITÄTSANNAHMEN (FORRESTER TEI STUDY)</t>
        </is>
      </c>
      <c r="B31" s="4" t="n"/>
      <c r="C31" s="4" t="n"/>
      <c r="D31" s="4" t="n"/>
      <c r="E31" s="5" t="n"/>
    </row>
    <row r="32">
      <c r="A32" s="9" t="inlineStr">
        <is>
          <t>Parameter</t>
        </is>
      </c>
      <c r="B32" s="9" t="inlineStr">
        <is>
          <t>Wert</t>
        </is>
      </c>
      <c r="C32" s="9" t="inlineStr">
        <is>
          <t>Einheit</t>
        </is>
      </c>
      <c r="D32" s="9" t="inlineStr">
        <is>
          <t>Hinweis</t>
        </is>
      </c>
      <c r="E32" s="9" t="inlineStr"/>
    </row>
    <row r="33">
      <c r="A33" s="10" t="inlineStr">
        <is>
          <t>Zeitersparnis pro aktivem Nutzer</t>
        </is>
      </c>
      <c r="B33" s="11" t="n">
        <v>9</v>
      </c>
      <c r="C33" s="10" t="inlineStr">
        <is>
          <t>Stunden/Monat</t>
        </is>
      </c>
      <c r="D33" s="10" t="inlineStr">
        <is>
          <t>Forrester TEI: 9h/Monat (≈ 5,2% bei 40h/Woche)</t>
        </is>
      </c>
    </row>
    <row r="34">
      <c r="A34" s="10" t="inlineStr">
        <is>
          <t>Lernkurve (Monate bis Vollnutzung)</t>
        </is>
      </c>
      <c r="B34" s="11" t="n">
        <v>3</v>
      </c>
      <c r="C34" s="10" t="inlineStr">
        <is>
          <t>Monate</t>
        </is>
      </c>
      <c r="D34" s="10" t="inlineStr">
        <is>
          <t>Mit Training: 2-3, ohne: 6-12</t>
        </is>
      </c>
    </row>
    <row r="37">
      <c r="A37" s="17" t="inlineStr">
        <is>
          <t>© copilotenschule.de - ROI-Rechner für Microsoft Copilot | Datenquellen: Forrester TEI, Microsoft Work Trend Index</t>
        </is>
      </c>
    </row>
  </sheetData>
  <mergeCells count="6">
    <mergeCell ref="A21:E21"/>
    <mergeCell ref="A15:E15"/>
    <mergeCell ref="A10:E10"/>
    <mergeCell ref="A5:E5"/>
    <mergeCell ref="A1:E1"/>
    <mergeCell ref="A31:E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6"/>
  <sheetViews>
    <sheetView showGridLines="1" workbookViewId="0">
      <selection activeCell="A1" sqref="A1"/>
    </sheetView>
  </sheetViews>
  <sheetFormatPr baseColWidth="8" defaultRowHeight="15"/>
  <cols>
    <col width="32" customWidth="1" min="1" max="1"/>
    <col width="25" customWidth="1" min="2" max="2"/>
    <col width="18" customWidth="1" min="3" max="3"/>
    <col width="20" customWidth="1" min="4" max="4"/>
  </cols>
  <sheetData>
    <row r="1">
      <c r="A1" s="18" t="inlineStr">
        <is>
          <t>KOSTENKALKULATION</t>
        </is>
      </c>
    </row>
    <row r="3">
      <c r="A3" s="9" t="inlineStr">
        <is>
          <t>Kostenart</t>
        </is>
      </c>
      <c r="B3" s="9" t="inlineStr">
        <is>
          <t>Berechnung</t>
        </is>
      </c>
      <c r="C3" s="9" t="inlineStr">
        <is>
          <t>Jahr 1 (€)</t>
        </is>
      </c>
      <c r="D3" s="9" t="inlineStr">
        <is>
          <t>Jahre 2-5 (€/Jahr)</t>
        </is>
      </c>
      <c r="E3" s="9" t="inlineStr"/>
    </row>
    <row r="4">
      <c r="A4" s="10" t="inlineStr">
        <is>
          <t>Lizenzen (12 Monate)</t>
        </is>
      </c>
      <c r="B4" s="10" t="inlineStr">
        <is>
          <t>Nutzer × €30 × 12</t>
        </is>
      </c>
      <c r="C4" s="19">
        <f>'1. Eingaben'!B12*'1. Eingaben'!B17*12</f>
        <v/>
      </c>
      <c r="D4" s="19">
        <f>'1. Eingaben'!B12*'1. Eingaben'!B17*12</f>
        <v/>
      </c>
    </row>
    <row r="5">
      <c r="A5" s="10" t="inlineStr">
        <is>
          <t>Training &amp; Schulung</t>
        </is>
      </c>
      <c r="B5" s="10" t="inlineStr">
        <is>
          <t>Nutzer × Training-Budget</t>
        </is>
      </c>
      <c r="C5" s="19">
        <f>'1. Eingaben'!B12*'1. Eingaben'!B23</f>
        <v/>
      </c>
      <c r="D5" s="19" t="n">
        <v>0</v>
      </c>
    </row>
    <row r="6">
      <c r="A6" s="10" t="inlineStr">
        <is>
          <t>IT-Setup &amp; Integration</t>
        </is>
      </c>
      <c r="B6" s="10" t="inlineStr">
        <is>
          <t>Einmalig</t>
        </is>
      </c>
      <c r="C6" s="19">
        <f>'1. Eingaben'!B18</f>
        <v/>
      </c>
      <c r="D6" s="19" t="n">
        <v>0</v>
      </c>
    </row>
    <row r="7">
      <c r="A7" s="10" t="inlineStr">
        <is>
          <t>Change Management (10-15%)</t>
        </is>
      </c>
      <c r="B7" s="10" t="inlineStr">
        <is>
          <t>% der Basiskosten</t>
        </is>
      </c>
      <c r="C7" s="19">
        <f>'1. Eingaben'!B19*(C4+C5+C6)</f>
        <v/>
      </c>
      <c r="D7" s="19" t="n">
        <v>0</v>
      </c>
    </row>
    <row r="9">
      <c r="A9" s="20" t="inlineStr">
        <is>
          <t>TOTAL KOSTEN</t>
        </is>
      </c>
      <c r="B9" s="20" t="n"/>
      <c r="C9" s="21">
        <f>SUM(C4:C7)</f>
        <v/>
      </c>
      <c r="D9" s="21">
        <f>SUM(D4:D7)</f>
        <v/>
      </c>
    </row>
    <row r="11">
      <c r="A11" s="3" t="inlineStr">
        <is>
          <t>KOSTENAUFSCHLÜSSELUNG</t>
        </is>
      </c>
      <c r="B11" s="4" t="n"/>
      <c r="C11" s="5" t="n"/>
    </row>
    <row r="12">
      <c r="A12" s="10" t="inlineStr">
        <is>
          <t>Anteil Training an Gesamtkosten Jahr 1</t>
        </is>
      </c>
      <c r="C12" s="14">
        <f>C5/C9</f>
        <v/>
      </c>
    </row>
    <row r="13">
      <c r="A13" s="10" t="inlineStr">
        <is>
          <t>Kosten pro Nutzer Jahr 1</t>
        </is>
      </c>
      <c r="C13" s="22">
        <f>C9/'1. Eingaben'!B12</f>
        <v/>
      </c>
    </row>
    <row r="16">
      <c r="A16" s="17" t="inlineStr">
        <is>
          <t>© copilotenschule.de - ROI-Rechner für Microsoft Copilot | Datenquellen: Forrester TEI, Microsoft Work Trend Index</t>
        </is>
      </c>
    </row>
  </sheetData>
  <mergeCells count="2">
    <mergeCell ref="A1:E1"/>
    <mergeCell ref="A11:C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1" workbookViewId="0">
      <selection activeCell="A1" sqref="A1"/>
    </sheetView>
  </sheetViews>
  <sheetFormatPr baseColWidth="8" defaultRowHeight="15"/>
  <cols>
    <col width="38" customWidth="1" min="1" max="1"/>
    <col width="15" customWidth="1" min="2" max="2"/>
    <col width="18" customWidth="1" min="3" max="3"/>
    <col width="18" customWidth="1" min="4" max="4"/>
  </cols>
  <sheetData>
    <row r="1">
      <c r="A1" s="18" t="inlineStr">
        <is>
          <t>NUTZENBERECHNUNG (BASIEREND AUF FORRESTER TEI)</t>
        </is>
      </c>
    </row>
    <row r="3">
      <c r="A3" s="3" t="inlineStr">
        <is>
          <t>BERECHNUNGSGRUNDLAGEN</t>
        </is>
      </c>
      <c r="B3" s="4" t="n"/>
      <c r="C3" s="4" t="n"/>
      <c r="D3" s="5" t="n"/>
    </row>
    <row r="5">
      <c r="A5" s="10" t="inlineStr">
        <is>
          <t>Zeitersparnis pro Nutzer/Monat (Forrester)</t>
        </is>
      </c>
      <c r="B5" s="23">
        <f>'1. Eingaben'!B33</f>
        <v/>
      </c>
      <c r="C5" s="10" t="inlineStr">
        <is>
          <t>Stunden</t>
        </is>
      </c>
    </row>
    <row r="6">
      <c r="A6" s="10" t="inlineStr">
        <is>
          <t>Stundensatz</t>
        </is>
      </c>
      <c r="B6" s="22">
        <f>'1. Eingaben'!B13</f>
        <v/>
      </c>
      <c r="C6" s="10" t="n"/>
    </row>
    <row r="7">
      <c r="A7" s="10" t="inlineStr">
        <is>
          <t>Adoption-Rate (aus Training)</t>
        </is>
      </c>
      <c r="B7" s="14">
        <f>'1. Eingaben'!B24</f>
        <v/>
      </c>
      <c r="C7" s="10" t="n"/>
    </row>
    <row r="8">
      <c r="A8" s="10" t="inlineStr">
        <is>
          <t>Anzahl Nutzer</t>
        </is>
      </c>
      <c r="B8" s="23">
        <f>'1. Eingaben'!B12</f>
        <v/>
      </c>
      <c r="C8" s="10" t="n"/>
    </row>
    <row r="10">
      <c r="A10" s="3" t="inlineStr">
        <is>
          <t>EFFEKTIVER NUTZEN</t>
        </is>
      </c>
      <c r="B10" s="4" t="n"/>
      <c r="C10" s="4" t="n"/>
      <c r="D10" s="5" t="n"/>
    </row>
    <row r="12">
      <c r="A12" s="10" t="inlineStr">
        <is>
          <t>Aktive Nutzer (Adoption × Gesamtnutzer)</t>
        </is>
      </c>
      <c r="B12" s="24">
        <f>B8*B7</f>
        <v/>
      </c>
    </row>
    <row r="13">
      <c r="A13" s="10" t="inlineStr">
        <is>
          <t>Eingesparte Stunden/Jahr (9h × 12 Monate × Aktive)</t>
        </is>
      </c>
      <c r="B13" s="24">
        <f>B12*B5*12</f>
        <v/>
      </c>
    </row>
    <row r="15">
      <c r="A15" s="20" t="inlineStr">
        <is>
          <t>JÄHRLICHER NUTZEN (€)</t>
        </is>
      </c>
      <c r="B15" s="21">
        <f>B13*B6</f>
        <v/>
      </c>
    </row>
    <row r="17">
      <c r="A17" s="10" t="inlineStr">
        <is>
          <t>Nutzen pro aktivem Nutzer/Jahr</t>
        </is>
      </c>
      <c r="B17" s="22">
        <f>B5*12*B6</f>
        <v/>
      </c>
    </row>
    <row r="18">
      <c r="A18" s="10" t="inlineStr">
        <is>
          <t>Nutzen pro aktivem Nutzer/Monat</t>
        </is>
      </c>
      <c r="B18" s="22">
        <f>B5*B6</f>
        <v/>
      </c>
    </row>
    <row r="20">
      <c r="A20" s="3" t="inlineStr">
        <is>
          <t>ROI PRO AKTIVEM NUTZER</t>
        </is>
      </c>
      <c r="B20" s="4" t="n"/>
      <c r="C20" s="4" t="n"/>
      <c r="D20" s="5" t="n"/>
    </row>
    <row r="22">
      <c r="A22" s="10" t="inlineStr">
        <is>
          <t>Lizenzkosten pro Monat</t>
        </is>
      </c>
      <c r="B22" s="22">
        <f>'1. Eingaben'!B17</f>
        <v/>
      </c>
    </row>
    <row r="23">
      <c r="A23" s="10" t="inlineStr">
        <is>
          <t>Nutzen pro Monat (9h × Stundensatz)</t>
        </is>
      </c>
      <c r="B23" s="22">
        <f>B18</f>
        <v/>
      </c>
    </row>
    <row r="24">
      <c r="A24" s="10" t="inlineStr">
        <is>
          <t>ROI pro aktivem Nutzer</t>
        </is>
      </c>
      <c r="B24" s="25">
        <f>(B23-B22)/B22</f>
        <v/>
      </c>
    </row>
    <row r="27">
      <c r="A27" s="3" t="inlineStr">
        <is>
          <t>EINFLUSS DER ADOPTION-RATE</t>
        </is>
      </c>
      <c r="B27" s="4" t="n"/>
      <c r="C27" s="4" t="n"/>
      <c r="D27" s="5" t="n"/>
    </row>
    <row r="28">
      <c r="A28" s="9" t="inlineStr">
        <is>
          <t>Training-Budget</t>
        </is>
      </c>
      <c r="B28" s="9" t="inlineStr">
        <is>
          <t>Adoption</t>
        </is>
      </c>
      <c r="C28" s="9" t="inlineStr">
        <is>
          <t>Jährlicher Nutzen</t>
        </is>
      </c>
      <c r="D28" s="9" t="inlineStr">
        <is>
          <t>Delta zu aktuell</t>
        </is>
      </c>
    </row>
    <row r="29">
      <c r="A29" s="10" t="inlineStr">
        <is>
          <t>Kein Training (€0)</t>
        </is>
      </c>
      <c r="B29" s="26">
        <f>MIN(0.9,MAX(0.05, 0.05 + 0.85 * (1 - EXP(-0/600))))</f>
        <v/>
      </c>
      <c r="C29" s="19">
        <f>B29*'1. Eingaben'!B12*'1. Eingaben'!B33*12*'1. Eingaben'!B13</f>
        <v/>
      </c>
      <c r="D29" s="27">
        <f>C29-$B$15</f>
        <v/>
      </c>
    </row>
    <row r="30">
      <c r="A30" s="10" t="inlineStr">
        <is>
          <t>Basis (€300)</t>
        </is>
      </c>
      <c r="B30" s="26">
        <f>MIN(0.9,MAX(0.05, 0.05 + 0.85 * (1 - EXP(-300/600))))</f>
        <v/>
      </c>
      <c r="C30" s="19">
        <f>B30*'1. Eingaben'!B12*'1. Eingaben'!B33*12*'1. Eingaben'!B13</f>
        <v/>
      </c>
      <c r="D30" s="27">
        <f>C30-$B$15</f>
        <v/>
      </c>
    </row>
    <row r="31">
      <c r="A31" s="10" t="inlineStr">
        <is>
          <t>Standard (€1.000)</t>
        </is>
      </c>
      <c r="B31" s="26">
        <f>MIN(0.9,MAX(0.05, 0.05 + 0.85 * (1 - EXP(-1000/600))))</f>
        <v/>
      </c>
      <c r="C31" s="19">
        <f>B31*'1. Eingaben'!B12*'1. Eingaben'!B33*12*'1. Eingaben'!B13</f>
        <v/>
      </c>
      <c r="D31" s="27">
        <f>C31-$B$15</f>
        <v/>
      </c>
    </row>
    <row r="32">
      <c r="A32" s="10" t="inlineStr">
        <is>
          <t>Professional (€1.500)</t>
        </is>
      </c>
      <c r="B32" s="26">
        <f>MIN(0.9,MAX(0.05, 0.05 + 0.85 * (1 - EXP(-1500/600))))</f>
        <v/>
      </c>
      <c r="C32" s="19">
        <f>B32*'1. Eingaben'!B12*'1. Eingaben'!B33*12*'1. Eingaben'!B13</f>
        <v/>
      </c>
      <c r="D32" s="27">
        <f>C32-$B$15</f>
        <v/>
      </c>
    </row>
    <row r="33">
      <c r="A33" s="10" t="inlineStr">
        <is>
          <t>Premium (€2.500)</t>
        </is>
      </c>
      <c r="B33" s="26">
        <f>MIN(0.9,MAX(0.05, 0.05 + 0.85 * (1 - EXP(-2500/600))))</f>
        <v/>
      </c>
      <c r="C33" s="19">
        <f>B33*'1. Eingaben'!B12*'1. Eingaben'!B33*12*'1. Eingaben'!B13</f>
        <v/>
      </c>
      <c r="D33" s="27">
        <f>C33-$B$15</f>
        <v/>
      </c>
    </row>
    <row r="35">
      <c r="A35" s="20" t="inlineStr">
        <is>
          <t>→ Ihre aktuelle Auswahl</t>
        </is>
      </c>
      <c r="B35" s="25">
        <f>'1. Eingaben'!B24</f>
        <v/>
      </c>
      <c r="C35" s="21">
        <f>B15</f>
        <v/>
      </c>
    </row>
    <row r="38">
      <c r="A38" s="17" t="inlineStr">
        <is>
          <t>© copilotenschule.de - ROI-Rechner für Microsoft Copilot | Datenquellen: Forrester TEI, Microsoft Work Trend Index</t>
        </is>
      </c>
    </row>
  </sheetData>
  <mergeCells count="5">
    <mergeCell ref="A1:D1"/>
    <mergeCell ref="A27:D27"/>
    <mergeCell ref="A20:D20"/>
    <mergeCell ref="A3:D3"/>
    <mergeCell ref="A10:D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5"/>
  <sheetViews>
    <sheetView showGridLines="1"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32" customWidth="1" min="3" max="3"/>
    <col width="18" customWidth="1" min="4" max="4"/>
    <col width="20" customWidth="1" min="5" max="5"/>
    <col width="14" customWidth="1" min="6" max="6"/>
    <col width="14" customWidth="1" min="7" max="7"/>
  </cols>
  <sheetData>
    <row r="1">
      <c r="A1" s="18" t="inlineStr">
        <is>
          <t>ROI-DASHBOARD</t>
        </is>
      </c>
    </row>
    <row r="3">
      <c r="A3" s="17" t="inlineStr">
        <is>
          <t>Berechnungsbasis: Forrester TEI Study (9h/Monat) + Microsoft Work Trend Index (77% Produktivität)</t>
        </is>
      </c>
    </row>
    <row r="5">
      <c r="A5" s="3" t="inlineStr">
        <is>
          <t>SCHLÜSSELKENNZAHLEN</t>
        </is>
      </c>
      <c r="B5" s="4" t="n"/>
      <c r="C5" s="4" t="n"/>
      <c r="D5" s="5" t="n"/>
    </row>
    <row r="7">
      <c r="A7" s="10" t="inlineStr">
        <is>
          <t>Investition Jahr 1</t>
        </is>
      </c>
      <c r="B7" s="21">
        <f>'2. Kosten'!C9</f>
        <v/>
      </c>
    </row>
    <row r="8">
      <c r="A8" s="10" t="inlineStr">
        <is>
          <t>Jährlicher Nutzen</t>
        </is>
      </c>
      <c r="B8" s="21">
        <f>'3. Nutzen'!B15</f>
        <v/>
      </c>
    </row>
    <row r="9">
      <c r="A9" s="10" t="inlineStr">
        <is>
          <t>Netto-Nutzen Jahr 1</t>
        </is>
      </c>
      <c r="B9" s="21">
        <f>'3. Nutzen'!B15-'2. Kosten'!C9</f>
        <v/>
      </c>
    </row>
    <row r="10">
      <c r="A10" s="10" t="inlineStr">
        <is>
          <t>ROI Jahr 1</t>
        </is>
      </c>
      <c r="B10" s="25">
        <f>('3. Nutzen'!B15-'2. Kosten'!C9)/'2. Kosten'!C9</f>
        <v/>
      </c>
    </row>
    <row r="11">
      <c r="A11" s="10" t="inlineStr">
        <is>
          <t>Break-even (Monate)</t>
        </is>
      </c>
      <c r="B11" s="28">
        <f>'2. Kosten'!C9/('3. Nutzen'!B15/12)</f>
        <v/>
      </c>
    </row>
    <row r="12">
      <c r="A12" s="10" t="inlineStr">
        <is>
          <t>Adoption-Rate</t>
        </is>
      </c>
      <c r="B12" s="25">
        <f>'1. Eingaben'!B24</f>
        <v/>
      </c>
    </row>
    <row r="13">
      <c r="A13" s="10" t="inlineStr">
        <is>
          <t>ROI pro aktivem Nutzer</t>
        </is>
      </c>
      <c r="B13" s="25">
        <f>'3. Nutzen'!B24</f>
        <v/>
      </c>
    </row>
    <row r="16">
      <c r="A16" s="3" t="inlineStr">
        <is>
          <t>5-JAHRES-PROGNOSE</t>
        </is>
      </c>
      <c r="B16" s="4" t="n"/>
      <c r="C16" s="4" t="n"/>
      <c r="D16" s="4" t="n"/>
      <c r="E16" s="4" t="n"/>
      <c r="F16" s="4" t="n"/>
      <c r="G16" s="5" t="n"/>
    </row>
    <row r="17">
      <c r="A17" s="9" t="inlineStr"/>
      <c r="B17" s="9" t="inlineStr">
        <is>
          <t>Jahr 1</t>
        </is>
      </c>
      <c r="C17" s="9" t="inlineStr">
        <is>
          <t>Jahr 2</t>
        </is>
      </c>
      <c r="D17" s="9" t="inlineStr">
        <is>
          <t>Jahr 3</t>
        </is>
      </c>
      <c r="E17" s="9" t="inlineStr">
        <is>
          <t>Jahr 4</t>
        </is>
      </c>
      <c r="F17" s="9" t="inlineStr">
        <is>
          <t>Jahr 5</t>
        </is>
      </c>
      <c r="G17" s="9" t="inlineStr">
        <is>
          <t>TOTAL</t>
        </is>
      </c>
    </row>
    <row r="18">
      <c r="A18" s="10" t="inlineStr">
        <is>
          <t>Kosten</t>
        </is>
      </c>
      <c r="B18" s="19">
        <f>'2. Kosten'!C9</f>
        <v/>
      </c>
      <c r="C18" s="19">
        <f>'2. Kosten'!D9</f>
        <v/>
      </c>
      <c r="D18" s="19">
        <f>'2. Kosten'!D9</f>
        <v/>
      </c>
      <c r="E18" s="19">
        <f>'2. Kosten'!D9</f>
        <v/>
      </c>
      <c r="F18" s="19">
        <f>'2. Kosten'!D9</f>
        <v/>
      </c>
      <c r="G18" s="19">
        <f>SUM(B18:F18)</f>
        <v/>
      </c>
    </row>
    <row r="19">
      <c r="A19" s="10" t="inlineStr">
        <is>
          <t>Nutzen</t>
        </is>
      </c>
      <c r="B19" s="19">
        <f>'3. Nutzen'!B15</f>
        <v/>
      </c>
      <c r="C19" s="19">
        <f>'3. Nutzen'!B15</f>
        <v/>
      </c>
      <c r="D19" s="19">
        <f>'3. Nutzen'!B15</f>
        <v/>
      </c>
      <c r="E19" s="19">
        <f>'3. Nutzen'!B15</f>
        <v/>
      </c>
      <c r="F19" s="19">
        <f>'3. Nutzen'!B15</f>
        <v/>
      </c>
      <c r="G19" s="19">
        <f>SUM(B19:F19)</f>
        <v/>
      </c>
    </row>
    <row r="20">
      <c r="A20" s="10" t="inlineStr">
        <is>
          <t>Netto-Nutzen</t>
        </is>
      </c>
      <c r="B20" s="19">
        <f>B19-B18</f>
        <v/>
      </c>
      <c r="C20" s="19">
        <f>C19-C18</f>
        <v/>
      </c>
      <c r="D20" s="19">
        <f>D19-D18</f>
        <v/>
      </c>
      <c r="E20" s="19">
        <f>E19-E18</f>
        <v/>
      </c>
      <c r="F20" s="19">
        <f>F19-F18</f>
        <v/>
      </c>
      <c r="G20" s="19">
        <f>SUM(B20:F20)</f>
        <v/>
      </c>
    </row>
    <row r="21">
      <c r="A21" s="29" t="inlineStr">
        <is>
          <t>Kumuliert</t>
        </is>
      </c>
      <c r="B21" s="30">
        <f>B20</f>
        <v/>
      </c>
      <c r="C21" s="30">
        <f>B21+C20</f>
        <v/>
      </c>
      <c r="D21" s="30">
        <f>C21+D20</f>
        <v/>
      </c>
      <c r="E21" s="30">
        <f>D21+E20</f>
        <v/>
      </c>
      <c r="F21" s="30">
        <f>E21+F20</f>
        <v/>
      </c>
      <c r="G21" s="30">
        <f>F21</f>
        <v/>
      </c>
    </row>
    <row r="24">
      <c r="A24" s="3" t="inlineStr">
        <is>
          <t>WERT DES TRAININGS</t>
        </is>
      </c>
      <c r="B24" s="4" t="n"/>
      <c r="C24" s="4" t="n"/>
      <c r="D24" s="4" t="n"/>
      <c r="E24" s="4" t="n"/>
      <c r="F24" s="5" t="n"/>
    </row>
    <row r="26">
      <c r="A26" s="10" t="inlineStr">
        <is>
          <t>Training-Budget:</t>
        </is>
      </c>
      <c r="B26" s="21">
        <f>'1. Eingaben'!B23</f>
        <v/>
      </c>
      <c r="C26" s="10" t="inlineStr">
        <is>
          <t>pro Mitarbeiter</t>
        </is>
      </c>
    </row>
    <row r="27">
      <c r="A27" s="10" t="inlineStr">
        <is>
          <t>Resultierende Adoption:</t>
        </is>
      </c>
      <c r="B27" s="25">
        <f>'1. Eingaben'!B24</f>
        <v/>
      </c>
      <c r="C27" s="31" t="inlineStr">
        <is>
          <t>(77% berichten höhere Produktivität)</t>
        </is>
      </c>
    </row>
    <row r="29">
      <c r="A29" s="10" t="inlineStr">
        <is>
          <t>Szenario OHNE Training:</t>
        </is>
      </c>
      <c r="B29" s="10" t="inlineStr">
        <is>
          <t>5%</t>
        </is>
      </c>
      <c r="C29" s="10" t="inlineStr">
        <is>
          <t>Adoption</t>
        </is>
      </c>
      <c r="D29" s="19">
        <f>0.05*'1. Eingaben'!B12*'1. Eingaben'!B33*12*'1. Eingaben'!B13-'2. Kosten'!C9+'1. Eingaben'!B12*'1. Eingaben'!B23</f>
        <v/>
      </c>
      <c r="E29" s="10" t="inlineStr">
        <is>
          <t>Netto-Nutzen Jahr 1</t>
        </is>
      </c>
    </row>
    <row r="30">
      <c r="A30" s="10" t="inlineStr">
        <is>
          <t>Szenario MIT Training:</t>
        </is>
      </c>
      <c r="B30" s="25">
        <f>'1. Eingaben'!B24</f>
        <v/>
      </c>
      <c r="C30" s="10" t="inlineStr">
        <is>
          <t>Adoption</t>
        </is>
      </c>
      <c r="D30" s="21">
        <f>'3. Nutzen'!B15-'2. Kosten'!C9</f>
        <v/>
      </c>
      <c r="E30" s="10" t="inlineStr">
        <is>
          <t>Netto-Nutzen Jahr 1</t>
        </is>
      </c>
    </row>
    <row r="32">
      <c r="A32" s="32" t="inlineStr">
        <is>
          <t>MEHRWERT DURCH TRAINING:</t>
        </is>
      </c>
      <c r="D32" s="33">
        <f>D30-D29</f>
        <v/>
      </c>
    </row>
    <row r="35">
      <c r="A35" s="17" t="inlineStr">
        <is>
          <t>© copilotenschule.de - ROI-Rechner für Microsoft Copilot | Datenquellen: Forrester TEI, Microsoft Work Trend Index</t>
        </is>
      </c>
    </row>
  </sheetData>
  <mergeCells count="4">
    <mergeCell ref="A24:F24"/>
    <mergeCell ref="A5:D5"/>
    <mergeCell ref="A16:G1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1" workbookViewId="0">
      <selection activeCell="A1" sqref="A1"/>
    </sheetView>
  </sheetViews>
  <sheetFormatPr baseColWidth="8" defaultRowHeight="15"/>
  <cols>
    <col width="55" customWidth="1" min="1" max="1"/>
    <col width="20" customWidth="1" min="2" max="2"/>
    <col width="15" customWidth="1" min="3" max="3"/>
  </cols>
  <sheetData>
    <row r="1">
      <c r="A1" s="34" t="inlineStr">
        <is>
          <t>EXECUTIVE SUMMARY</t>
        </is>
      </c>
    </row>
    <row r="3">
      <c r="A3" s="17" t="inlineStr">
        <is>
          <t>Basierend auf: Forrester TEI Study &amp; Microsoft Work Trend Index</t>
        </is>
      </c>
    </row>
    <row r="5">
      <c r="A5" s="3" t="inlineStr">
        <is>
          <t>INVESTITIONSÜBERSICHT</t>
        </is>
      </c>
      <c r="B5" s="4" t="n"/>
      <c r="C5" s="5" t="n"/>
    </row>
    <row r="7">
      <c r="A7" s="10" t="inlineStr">
        <is>
          <t>Anzahl Copilot-Nutzer</t>
        </is>
      </c>
      <c r="B7" s="35">
        <f>'1. Eingaben'!B12</f>
        <v/>
      </c>
    </row>
    <row r="8">
      <c r="A8" s="10" t="inlineStr">
        <is>
          <t>Training-Budget pro MA</t>
        </is>
      </c>
      <c r="B8" s="21">
        <f>'1. Eingaben'!B23</f>
        <v/>
      </c>
    </row>
    <row r="9">
      <c r="A9" s="10" t="inlineStr">
        <is>
          <t>Erwartete Adoption-Rate</t>
        </is>
      </c>
      <c r="B9" s="25">
        <f>'1. Eingaben'!B24</f>
        <v/>
      </c>
    </row>
    <row r="10">
      <c r="A10" s="10" t="inlineStr">
        <is>
          <t>Zeitersparnis/Nutzer/Monat</t>
        </is>
      </c>
      <c r="B10" s="36">
        <f>'1. Eingaben'!B33</f>
        <v/>
      </c>
    </row>
    <row r="11">
      <c r="A11" s="10" t="inlineStr">
        <is>
          <t>Investition Jahr 1</t>
        </is>
      </c>
      <c r="B11" s="21">
        <f>'2. Kosten'!C9</f>
        <v/>
      </c>
    </row>
    <row r="14">
      <c r="A14" s="3" t="inlineStr">
        <is>
          <t>ERGEBNIS</t>
        </is>
      </c>
      <c r="B14" s="4" t="n"/>
      <c r="C14" s="5" t="n"/>
    </row>
    <row r="16">
      <c r="A16" s="10" t="inlineStr">
        <is>
          <t>Jährlicher Nutzen</t>
        </is>
      </c>
      <c r="B16" s="21">
        <f>'3. Nutzen'!B15</f>
        <v/>
      </c>
    </row>
    <row r="17">
      <c r="A17" s="10" t="inlineStr">
        <is>
          <t>ROI Jahr 1</t>
        </is>
      </c>
      <c r="B17" s="25">
        <f>'4. ROI-Dashboard'!B10</f>
        <v/>
      </c>
    </row>
    <row r="18">
      <c r="A18" s="10" t="inlineStr">
        <is>
          <t>Break-even (Monate)</t>
        </is>
      </c>
      <c r="B18" s="28">
        <f>'4. ROI-Dashboard'!B11</f>
        <v/>
      </c>
    </row>
    <row r="19">
      <c r="A19" s="10" t="inlineStr">
        <is>
          <t>ROI pro aktivem Nutzer</t>
        </is>
      </c>
      <c r="B19" s="25">
        <f>'3. Nutzen'!B24</f>
        <v/>
      </c>
    </row>
    <row r="20">
      <c r="A20" s="10" t="inlineStr">
        <is>
          <t>5-Jahres Netto-Nutzen</t>
        </is>
      </c>
      <c r="B20" s="21">
        <f>'4. ROI-Dashboard'!G21</f>
        <v/>
      </c>
    </row>
    <row r="23">
      <c r="A23" s="3" t="inlineStr">
        <is>
          <t>ERKENNTNISSE AUS DEN STUDIEN</t>
        </is>
      </c>
      <c r="B23" s="4" t="n"/>
      <c r="C23" s="5" t="n"/>
    </row>
    <row r="25">
      <c r="A25" s="37" t="inlineStr">
        <is>
          <t>▸ Forrester TEI Study: 9 Stunden Zeitersparnis pro Nutzer/Monat</t>
        </is>
      </c>
    </row>
    <row r="26">
      <c r="A26" s="37" t="inlineStr">
        <is>
          <t>▸ Microsoft Work Trend Index: 77% der trainierten Nutzer berichten</t>
        </is>
      </c>
    </row>
    <row r="27">
      <c r="A27" s="37" t="inlineStr">
        <is>
          <t xml:space="preserve">   höhere Produktivität</t>
        </is>
      </c>
    </row>
    <row r="28">
      <c r="A28" s="37" t="inlineStr"/>
    </row>
    <row r="29">
      <c r="A29" s="37" t="inlineStr">
        <is>
          <t>▸ Die Adoption-Rate ist der entscheidende Erfolgsfaktor</t>
        </is>
      </c>
    </row>
    <row r="30">
      <c r="A30" s="37" t="inlineStr">
        <is>
          <t>▸ Ohne Training: nur 5-15% aktive Nutzung</t>
        </is>
      </c>
    </row>
    <row r="31">
      <c r="A31" s="37" t="inlineStr">
        <is>
          <t>▸ Mit professionellem Training: 60-85% aktive Nutzung</t>
        </is>
      </c>
    </row>
    <row r="34">
      <c r="A34" s="17" t="inlineStr">
        <is>
          <t>© copilotenschule.de - ROI-Rechner für Microsoft Copilot | Datenquellen: Forrester TEI, Microsoft Work Trend Index</t>
        </is>
      </c>
    </row>
  </sheetData>
  <mergeCells count="4">
    <mergeCell ref="A1:C1"/>
    <mergeCell ref="A23:C23"/>
    <mergeCell ref="A14:C14"/>
    <mergeCell ref="A5:C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2026-02-03T09:50:08Z</dcterms:created>
  <dcterms:modified xmlns:dcterms="http://purl.org/dc/terms/" xmlns:xsi="http://www.w3.org/2001/XMLSchema-instance" xsi:type="dcterms:W3CDTF">2026-02-03T10:41:23Z</dcterms:modified>
</cp:coreProperties>
</file>